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600" windowHeight="110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2" i="1"/>
  <c r="G2" i="1"/>
  <c r="E2" i="1"/>
  <c r="D3" i="1"/>
  <c r="D4" i="1" s="1"/>
  <c r="F4" i="1" s="1"/>
  <c r="E3" i="1" l="1"/>
  <c r="F3" i="1"/>
  <c r="H3" i="1" s="1"/>
  <c r="I3" i="1" s="1"/>
  <c r="H2" i="1"/>
  <c r="I2" i="1" s="1"/>
  <c r="D5" i="1"/>
  <c r="F5" i="1" s="1"/>
  <c r="E4" i="1"/>
  <c r="H4" i="1" s="1"/>
  <c r="I4" i="1" s="1"/>
  <c r="E5" i="1" l="1"/>
  <c r="H5" i="1" s="1"/>
  <c r="I5" i="1" s="1"/>
  <c r="D6" i="1"/>
  <c r="F6" i="1" s="1"/>
  <c r="D7" i="1" l="1"/>
  <c r="F7" i="1" s="1"/>
  <c r="E6" i="1"/>
  <c r="H6" i="1" s="1"/>
  <c r="I6" i="1" s="1"/>
  <c r="E7" i="1" l="1"/>
  <c r="H7" i="1" s="1"/>
  <c r="I7" i="1" s="1"/>
  <c r="D8" i="1"/>
  <c r="F8" i="1" s="1"/>
  <c r="E8" i="1" l="1"/>
  <c r="H8" i="1" s="1"/>
  <c r="I8" i="1" s="1"/>
  <c r="D9" i="1"/>
  <c r="F9" i="1" s="1"/>
  <c r="D10" i="1" l="1"/>
  <c r="F10" i="1" s="1"/>
  <c r="E9" i="1"/>
  <c r="H9" i="1" s="1"/>
  <c r="I9" i="1" s="1"/>
  <c r="E10" i="1" l="1"/>
  <c r="H10" i="1" s="1"/>
  <c r="I10" i="1" s="1"/>
  <c r="D11" i="1"/>
  <c r="F11" i="1" s="1"/>
  <c r="D12" i="1" l="1"/>
  <c r="F12" i="1" s="1"/>
  <c r="E11" i="1"/>
  <c r="H11" i="1" s="1"/>
  <c r="I11" i="1" s="1"/>
  <c r="D13" i="1" l="1"/>
  <c r="F13" i="1" s="1"/>
  <c r="E12" i="1"/>
  <c r="H12" i="1" s="1"/>
  <c r="I12" i="1" s="1"/>
  <c r="E13" i="1" l="1"/>
  <c r="H13" i="1" s="1"/>
  <c r="I13" i="1" s="1"/>
  <c r="D14" i="1"/>
  <c r="F14" i="1" s="1"/>
  <c r="E14" i="1" l="1"/>
  <c r="H14" i="1" s="1"/>
  <c r="I14" i="1" s="1"/>
  <c r="D15" i="1"/>
  <c r="F15" i="1" s="1"/>
  <c r="E15" i="1" l="1"/>
  <c r="H15" i="1" s="1"/>
  <c r="I15" i="1" s="1"/>
  <c r="D16" i="1"/>
  <c r="F16" i="1" s="1"/>
  <c r="E16" i="1" l="1"/>
  <c r="H16" i="1" s="1"/>
  <c r="I16" i="1" s="1"/>
  <c r="D17" i="1"/>
  <c r="F17" i="1" s="1"/>
  <c r="D18" i="1" l="1"/>
  <c r="F18" i="1" s="1"/>
  <c r="E17" i="1"/>
  <c r="H17" i="1" s="1"/>
  <c r="I17" i="1" s="1"/>
  <c r="E18" i="1" l="1"/>
  <c r="H18" i="1" s="1"/>
  <c r="I18" i="1" s="1"/>
  <c r="D19" i="1"/>
  <c r="F19" i="1" s="1"/>
  <c r="D20" i="1" l="1"/>
  <c r="F20" i="1" s="1"/>
  <c r="E19" i="1"/>
  <c r="H19" i="1" s="1"/>
  <c r="I19" i="1" s="1"/>
  <c r="D21" i="1" l="1"/>
  <c r="F21" i="1" s="1"/>
  <c r="E20" i="1"/>
  <c r="H20" i="1" s="1"/>
  <c r="I20" i="1" s="1"/>
  <c r="D22" i="1" l="1"/>
  <c r="F22" i="1" s="1"/>
  <c r="E21" i="1"/>
  <c r="H21" i="1" s="1"/>
  <c r="I21" i="1" s="1"/>
  <c r="E22" i="1" l="1"/>
  <c r="H22" i="1" s="1"/>
  <c r="I22" i="1" s="1"/>
  <c r="D23" i="1"/>
  <c r="E23" i="1" l="1"/>
  <c r="F23" i="1"/>
  <c r="D24" i="1"/>
  <c r="F24" i="1" l="1"/>
  <c r="E24" i="1"/>
  <c r="D25" i="1"/>
  <c r="H23" i="1"/>
  <c r="I23" i="1" s="1"/>
  <c r="H24" i="1" l="1"/>
  <c r="I24" i="1" s="1"/>
  <c r="D26" i="1"/>
  <c r="E25" i="1"/>
  <c r="F25" i="1"/>
  <c r="H25" i="1" l="1"/>
  <c r="I25" i="1" s="1"/>
  <c r="F26" i="1"/>
  <c r="H26" i="1" s="1"/>
  <c r="I26" i="1" s="1"/>
  <c r="E26" i="1"/>
  <c r="D27" i="1"/>
  <c r="E27" i="1" l="1"/>
  <c r="D28" i="1"/>
  <c r="F27" i="1"/>
  <c r="F28" i="1" l="1"/>
  <c r="E28" i="1"/>
  <c r="D29" i="1"/>
  <c r="H27" i="1"/>
  <c r="I27" i="1" s="1"/>
  <c r="F29" i="1" l="1"/>
  <c r="E29" i="1"/>
  <c r="H29" i="1" s="1"/>
  <c r="I29" i="1" s="1"/>
  <c r="D30" i="1"/>
  <c r="H28" i="1"/>
  <c r="I28" i="1" s="1"/>
  <c r="D31" i="1" l="1"/>
  <c r="F30" i="1"/>
  <c r="E30" i="1"/>
  <c r="H30" i="1" s="1"/>
  <c r="I30" i="1" s="1"/>
  <c r="D32" i="1" l="1"/>
  <c r="F31" i="1"/>
  <c r="E31" i="1"/>
  <c r="H31" i="1" l="1"/>
  <c r="I31" i="1" s="1"/>
  <c r="F32" i="1"/>
  <c r="E32" i="1"/>
  <c r="H32" i="1" l="1"/>
  <c r="I32" i="1" s="1"/>
</calcChain>
</file>

<file path=xl/sharedStrings.xml><?xml version="1.0" encoding="utf-8"?>
<sst xmlns="http://schemas.openxmlformats.org/spreadsheetml/2006/main" count="19" uniqueCount="19">
  <si>
    <t>kb</t>
  </si>
  <si>
    <t>T</t>
  </si>
  <si>
    <t>Johnson–Nyquist noise V/sqrt(Hz)</t>
  </si>
  <si>
    <t>Chopper current noise V/sqrt(Hz)</t>
  </si>
  <si>
    <t>K</t>
  </si>
  <si>
    <t>OpAmp N</t>
  </si>
  <si>
    <t>pcs</t>
  </si>
  <si>
    <t>in</t>
  </si>
  <si>
    <t>pA/sqHz</t>
  </si>
  <si>
    <t>Chopper voltage noise V/sqrt(Hz)</t>
  </si>
  <si>
    <t>en</t>
  </si>
  <si>
    <t>nV/sqHz</t>
  </si>
  <si>
    <t>Total noise V/sqrt(Hz)</t>
  </si>
  <si>
    <t>Hz</t>
  </si>
  <si>
    <t>0.1 Hz to 10 Hz Noise</t>
  </si>
  <si>
    <t>V</t>
  </si>
  <si>
    <t>bw</t>
  </si>
  <si>
    <t>Total P-P noise (V)</t>
  </si>
  <si>
    <t>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</si>
</sst>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E+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1" fontId="0" fillId="0" borderId="1" xfId="0" applyNumberFormat="1" applyBorder="1"/>
    <xf numFmtId="1" fontId="0" fillId="0" borderId="0" xfId="0" applyNumberFormat="1"/>
    <xf numFmtId="166" fontId="0" fillId="0" borderId="0" xfId="0" applyNumberFormat="1"/>
    <xf numFmtId="0" fontId="0" fillId="0" borderId="1" xfId="0" applyFill="1" applyBorder="1" applyAlignment="1">
      <alignment wrapText="1"/>
    </xf>
    <xf numFmtId="166" fontId="0" fillId="0" borderId="1" xfId="0" applyNumberFormat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Noise</a:t>
            </a:r>
            <a:r>
              <a:rPr lang="en-US" baseline="0"/>
              <a:t> ADA4523-1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Лист1!$E$1</c:f>
              <c:strCache>
                <c:ptCount val="1"/>
                <c:pt idx="0">
                  <c:v>Johnson–Nyquist noise V/sqrt(Hz)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Лист1!$D$2:$D$32</c:f>
              <c:numCache>
                <c:formatCode>General</c:formatCode>
                <c:ptCount val="31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60000</c:v>
                </c:pt>
                <c:pt idx="18">
                  <c:v>70000</c:v>
                </c:pt>
                <c:pt idx="19">
                  <c:v>80000</c:v>
                </c:pt>
                <c:pt idx="20">
                  <c:v>90000</c:v>
                </c:pt>
                <c:pt idx="21">
                  <c:v>100000</c:v>
                </c:pt>
                <c:pt idx="22">
                  <c:v>200000</c:v>
                </c:pt>
                <c:pt idx="23">
                  <c:v>300000</c:v>
                </c:pt>
                <c:pt idx="24">
                  <c:v>400000</c:v>
                </c:pt>
                <c:pt idx="25">
                  <c:v>500000</c:v>
                </c:pt>
                <c:pt idx="26">
                  <c:v>600000</c:v>
                </c:pt>
                <c:pt idx="27">
                  <c:v>700000</c:v>
                </c:pt>
                <c:pt idx="28">
                  <c:v>800000</c:v>
                </c:pt>
                <c:pt idx="29">
                  <c:v>900000</c:v>
                </c:pt>
                <c:pt idx="30">
                  <c:v>1000000</c:v>
                </c:pt>
              </c:numCache>
            </c:numRef>
          </c:xVal>
          <c:yVal>
            <c:numRef>
              <c:f>Лист1!$E$2:$E$32</c:f>
              <c:numCache>
                <c:formatCode>0.00E+00</c:formatCode>
                <c:ptCount val="31"/>
                <c:pt idx="0">
                  <c:v>1.2871591976131002E-10</c:v>
                </c:pt>
                <c:pt idx="1">
                  <c:v>4.0703547756921629E-10</c:v>
                </c:pt>
                <c:pt idx="2">
                  <c:v>1.2871591976131003E-9</c:v>
                </c:pt>
                <c:pt idx="3">
                  <c:v>4.0703547756921628E-9</c:v>
                </c:pt>
                <c:pt idx="4">
                  <c:v>5.7563509274539539E-9</c:v>
                </c:pt>
                <c:pt idx="5">
                  <c:v>7.0500612763294475E-9</c:v>
                </c:pt>
                <c:pt idx="6">
                  <c:v>8.1407095513843256E-9</c:v>
                </c:pt>
                <c:pt idx="7">
                  <c:v>9.1015899709885849E-9</c:v>
                </c:pt>
                <c:pt idx="8">
                  <c:v>9.9702922725464775E-9</c:v>
                </c:pt>
                <c:pt idx="9">
                  <c:v>1.0769146484285559E-8</c:v>
                </c:pt>
                <c:pt idx="10">
                  <c:v>1.1512701854907908E-8</c:v>
                </c:pt>
                <c:pt idx="11">
                  <c:v>1.221106432707649E-8</c:v>
                </c:pt>
                <c:pt idx="12">
                  <c:v>1.2871591976131002E-8</c:v>
                </c:pt>
                <c:pt idx="13">
                  <c:v>1.820317994197717E-8</c:v>
                </c:pt>
                <c:pt idx="14">
                  <c:v>2.2294251276954785E-8</c:v>
                </c:pt>
                <c:pt idx="15">
                  <c:v>2.5743183952262004E-8</c:v>
                </c:pt>
                <c:pt idx="16">
                  <c:v>2.8781754637269771E-8</c:v>
                </c:pt>
                <c:pt idx="17">
                  <c:v>3.1528832518823148E-8</c:v>
                </c:pt>
                <c:pt idx="18">
                  <c:v>3.4055031346337064E-8</c:v>
                </c:pt>
                <c:pt idx="19">
                  <c:v>3.640635988395434E-8</c:v>
                </c:pt>
                <c:pt idx="20">
                  <c:v>3.8614775928393006E-8</c:v>
                </c:pt>
                <c:pt idx="21">
                  <c:v>4.0703547756921635E-8</c:v>
                </c:pt>
                <c:pt idx="22">
                  <c:v>5.7563509274539542E-8</c:v>
                </c:pt>
                <c:pt idx="23">
                  <c:v>7.0500612763294475E-8</c:v>
                </c:pt>
                <c:pt idx="24">
                  <c:v>8.1407095513843269E-8</c:v>
                </c:pt>
                <c:pt idx="25">
                  <c:v>9.1015899709885849E-8</c:v>
                </c:pt>
                <c:pt idx="26">
                  <c:v>9.9702922725464778E-8</c:v>
                </c:pt>
                <c:pt idx="27">
                  <c:v>1.0769146484285559E-7</c:v>
                </c:pt>
                <c:pt idx="28">
                  <c:v>1.1512701854907908E-7</c:v>
                </c:pt>
                <c:pt idx="29">
                  <c:v>1.2211064327076491E-7</c:v>
                </c:pt>
                <c:pt idx="30">
                  <c:v>1.2871591976131003E-7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Лист1!$F$1</c:f>
              <c:strCache>
                <c:ptCount val="1"/>
                <c:pt idx="0">
                  <c:v>Chopper current noise V/sqrt(Hz)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Лист1!$D$2:$D$32</c:f>
              <c:numCache>
                <c:formatCode>General</c:formatCode>
                <c:ptCount val="31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60000</c:v>
                </c:pt>
                <c:pt idx="18">
                  <c:v>70000</c:v>
                </c:pt>
                <c:pt idx="19">
                  <c:v>80000</c:v>
                </c:pt>
                <c:pt idx="20">
                  <c:v>90000</c:v>
                </c:pt>
                <c:pt idx="21">
                  <c:v>100000</c:v>
                </c:pt>
                <c:pt idx="22">
                  <c:v>200000</c:v>
                </c:pt>
                <c:pt idx="23">
                  <c:v>300000</c:v>
                </c:pt>
                <c:pt idx="24">
                  <c:v>400000</c:v>
                </c:pt>
                <c:pt idx="25">
                  <c:v>500000</c:v>
                </c:pt>
                <c:pt idx="26">
                  <c:v>600000</c:v>
                </c:pt>
                <c:pt idx="27">
                  <c:v>700000</c:v>
                </c:pt>
                <c:pt idx="28">
                  <c:v>800000</c:v>
                </c:pt>
                <c:pt idx="29">
                  <c:v>900000</c:v>
                </c:pt>
                <c:pt idx="30">
                  <c:v>1000000</c:v>
                </c:pt>
              </c:numCache>
            </c:numRef>
          </c:xVal>
          <c:yVal>
            <c:numRef>
              <c:f>Лист1!$F$2:$F$32</c:f>
              <c:numCache>
                <c:formatCode>0.00E+00</c:formatCode>
                <c:ptCount val="31"/>
                <c:pt idx="0">
                  <c:v>9.9999999999999998E-13</c:v>
                </c:pt>
                <c:pt idx="1">
                  <c:v>9.9999999999999994E-12</c:v>
                </c:pt>
                <c:pt idx="2">
                  <c:v>1E-10</c:v>
                </c:pt>
                <c:pt idx="3">
                  <c:v>1.0000000000000001E-9</c:v>
                </c:pt>
                <c:pt idx="4">
                  <c:v>2.0000000000000001E-9</c:v>
                </c:pt>
                <c:pt idx="5">
                  <c:v>3E-9</c:v>
                </c:pt>
                <c:pt idx="6">
                  <c:v>4.0000000000000002E-9</c:v>
                </c:pt>
                <c:pt idx="7">
                  <c:v>5.0000000000000001E-9</c:v>
                </c:pt>
                <c:pt idx="8">
                  <c:v>6E-9</c:v>
                </c:pt>
                <c:pt idx="9">
                  <c:v>6.9999999999999998E-9</c:v>
                </c:pt>
                <c:pt idx="10">
                  <c:v>8.0000000000000005E-9</c:v>
                </c:pt>
                <c:pt idx="11">
                  <c:v>8.9999999999999995E-9</c:v>
                </c:pt>
                <c:pt idx="12">
                  <c:v>1E-8</c:v>
                </c:pt>
                <c:pt idx="13">
                  <c:v>2E-8</c:v>
                </c:pt>
                <c:pt idx="14">
                  <c:v>2.9999999999999997E-8</c:v>
                </c:pt>
                <c:pt idx="15">
                  <c:v>4.0000000000000001E-8</c:v>
                </c:pt>
                <c:pt idx="16">
                  <c:v>4.9999999999999998E-8</c:v>
                </c:pt>
                <c:pt idx="17">
                  <c:v>5.9999999999999995E-8</c:v>
                </c:pt>
                <c:pt idx="18">
                  <c:v>7.0000000000000005E-8</c:v>
                </c:pt>
                <c:pt idx="19">
                  <c:v>8.0000000000000002E-8</c:v>
                </c:pt>
                <c:pt idx="20">
                  <c:v>8.9999999999999999E-8</c:v>
                </c:pt>
                <c:pt idx="21">
                  <c:v>9.9999999999999995E-8</c:v>
                </c:pt>
                <c:pt idx="22">
                  <c:v>1.9999999999999999E-7</c:v>
                </c:pt>
                <c:pt idx="23">
                  <c:v>2.9999999999999999E-7</c:v>
                </c:pt>
                <c:pt idx="24">
                  <c:v>3.9999999999999998E-7</c:v>
                </c:pt>
                <c:pt idx="25">
                  <c:v>4.9999999999999998E-7</c:v>
                </c:pt>
                <c:pt idx="26">
                  <c:v>5.9999999999999997E-7</c:v>
                </c:pt>
                <c:pt idx="27">
                  <c:v>6.9999999999999997E-7</c:v>
                </c:pt>
                <c:pt idx="28">
                  <c:v>7.9999999999999996E-7</c:v>
                </c:pt>
                <c:pt idx="29">
                  <c:v>8.9999999999999996E-7</c:v>
                </c:pt>
                <c:pt idx="30">
                  <c:v>9.9999999999999995E-7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Лист1!$G$1</c:f>
              <c:strCache>
                <c:ptCount val="1"/>
                <c:pt idx="0">
                  <c:v>Chopper voltage noise V/sqrt(Hz)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Лист1!$D$2:$D$32</c:f>
              <c:numCache>
                <c:formatCode>General</c:formatCode>
                <c:ptCount val="31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60000</c:v>
                </c:pt>
                <c:pt idx="18">
                  <c:v>70000</c:v>
                </c:pt>
                <c:pt idx="19">
                  <c:v>80000</c:v>
                </c:pt>
                <c:pt idx="20">
                  <c:v>90000</c:v>
                </c:pt>
                <c:pt idx="21">
                  <c:v>100000</c:v>
                </c:pt>
                <c:pt idx="22">
                  <c:v>200000</c:v>
                </c:pt>
                <c:pt idx="23">
                  <c:v>300000</c:v>
                </c:pt>
                <c:pt idx="24">
                  <c:v>400000</c:v>
                </c:pt>
                <c:pt idx="25">
                  <c:v>500000</c:v>
                </c:pt>
                <c:pt idx="26">
                  <c:v>600000</c:v>
                </c:pt>
                <c:pt idx="27">
                  <c:v>700000</c:v>
                </c:pt>
                <c:pt idx="28">
                  <c:v>800000</c:v>
                </c:pt>
                <c:pt idx="29">
                  <c:v>900000</c:v>
                </c:pt>
                <c:pt idx="30">
                  <c:v>1000000</c:v>
                </c:pt>
              </c:numCache>
            </c:numRef>
          </c:xVal>
          <c:yVal>
            <c:numRef>
              <c:f>Лист1!$G$2:$G$32</c:f>
              <c:numCache>
                <c:formatCode>0.00E+00</c:formatCode>
                <c:ptCount val="31"/>
                <c:pt idx="0">
                  <c:v>4.2000000000000004E-9</c:v>
                </c:pt>
                <c:pt idx="1">
                  <c:v>4.2000000000000004E-9</c:v>
                </c:pt>
                <c:pt idx="2">
                  <c:v>4.2000000000000004E-9</c:v>
                </c:pt>
                <c:pt idx="3">
                  <c:v>4.2000000000000004E-9</c:v>
                </c:pt>
                <c:pt idx="4">
                  <c:v>4.2000000000000004E-9</c:v>
                </c:pt>
                <c:pt idx="5">
                  <c:v>4.2000000000000004E-9</c:v>
                </c:pt>
                <c:pt idx="6">
                  <c:v>4.2000000000000004E-9</c:v>
                </c:pt>
                <c:pt idx="7">
                  <c:v>4.2000000000000004E-9</c:v>
                </c:pt>
                <c:pt idx="8">
                  <c:v>4.2000000000000004E-9</c:v>
                </c:pt>
                <c:pt idx="9">
                  <c:v>4.2000000000000004E-9</c:v>
                </c:pt>
                <c:pt idx="10">
                  <c:v>4.2000000000000004E-9</c:v>
                </c:pt>
                <c:pt idx="11">
                  <c:v>4.2000000000000004E-9</c:v>
                </c:pt>
                <c:pt idx="12">
                  <c:v>4.2000000000000004E-9</c:v>
                </c:pt>
                <c:pt idx="13">
                  <c:v>4.2000000000000004E-9</c:v>
                </c:pt>
                <c:pt idx="14">
                  <c:v>4.2000000000000004E-9</c:v>
                </c:pt>
                <c:pt idx="15">
                  <c:v>4.2000000000000004E-9</c:v>
                </c:pt>
                <c:pt idx="16">
                  <c:v>4.2000000000000004E-9</c:v>
                </c:pt>
                <c:pt idx="17">
                  <c:v>4.2000000000000004E-9</c:v>
                </c:pt>
                <c:pt idx="18">
                  <c:v>4.2000000000000004E-9</c:v>
                </c:pt>
                <c:pt idx="19">
                  <c:v>4.2000000000000004E-9</c:v>
                </c:pt>
                <c:pt idx="20">
                  <c:v>4.2000000000000004E-9</c:v>
                </c:pt>
                <c:pt idx="21">
                  <c:v>4.2000000000000004E-9</c:v>
                </c:pt>
                <c:pt idx="22">
                  <c:v>4.2000000000000004E-9</c:v>
                </c:pt>
                <c:pt idx="23">
                  <c:v>4.2000000000000004E-9</c:v>
                </c:pt>
                <c:pt idx="24">
                  <c:v>4.2000000000000004E-9</c:v>
                </c:pt>
                <c:pt idx="25">
                  <c:v>4.2000000000000004E-9</c:v>
                </c:pt>
                <c:pt idx="26">
                  <c:v>4.2000000000000004E-9</c:v>
                </c:pt>
                <c:pt idx="27">
                  <c:v>4.2000000000000004E-9</c:v>
                </c:pt>
                <c:pt idx="28">
                  <c:v>4.2000000000000004E-9</c:v>
                </c:pt>
                <c:pt idx="29">
                  <c:v>4.2000000000000004E-9</c:v>
                </c:pt>
                <c:pt idx="30">
                  <c:v>4.2000000000000004E-9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Лист1!$H$1</c:f>
              <c:strCache>
                <c:ptCount val="1"/>
                <c:pt idx="0">
                  <c:v>Total noise V/sqrt(Hz)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Лист1!$D$2:$D$32</c:f>
              <c:numCache>
                <c:formatCode>General</c:formatCode>
                <c:ptCount val="31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60000</c:v>
                </c:pt>
                <c:pt idx="18">
                  <c:v>70000</c:v>
                </c:pt>
                <c:pt idx="19">
                  <c:v>80000</c:v>
                </c:pt>
                <c:pt idx="20">
                  <c:v>90000</c:v>
                </c:pt>
                <c:pt idx="21">
                  <c:v>100000</c:v>
                </c:pt>
                <c:pt idx="22">
                  <c:v>200000</c:v>
                </c:pt>
                <c:pt idx="23">
                  <c:v>300000</c:v>
                </c:pt>
                <c:pt idx="24">
                  <c:v>400000</c:v>
                </c:pt>
                <c:pt idx="25">
                  <c:v>500000</c:v>
                </c:pt>
                <c:pt idx="26">
                  <c:v>600000</c:v>
                </c:pt>
                <c:pt idx="27">
                  <c:v>700000</c:v>
                </c:pt>
                <c:pt idx="28">
                  <c:v>800000</c:v>
                </c:pt>
                <c:pt idx="29">
                  <c:v>900000</c:v>
                </c:pt>
                <c:pt idx="30">
                  <c:v>1000000</c:v>
                </c:pt>
              </c:numCache>
            </c:numRef>
          </c:xVal>
          <c:yVal>
            <c:numRef>
              <c:f>Лист1!$H$2:$H$32</c:f>
              <c:numCache>
                <c:formatCode>General</c:formatCode>
                <c:ptCount val="31"/>
                <c:pt idx="0">
                  <c:v>4.201972011805886E-9</c:v>
                </c:pt>
                <c:pt idx="1">
                  <c:v>4.2196893108379438E-9</c:v>
                </c:pt>
                <c:pt idx="2">
                  <c:v>4.3939479742026995E-9</c:v>
                </c:pt>
                <c:pt idx="3">
                  <c:v>5.9336150869432031E-9</c:v>
                </c:pt>
                <c:pt idx="4">
                  <c:v>7.4010523576042885E-9</c:v>
                </c:pt>
                <c:pt idx="5">
                  <c:v>8.7374689699019826E-9</c:v>
                </c:pt>
                <c:pt idx="6">
                  <c:v>9.9955566128155158E-9</c:v>
                </c:pt>
                <c:pt idx="7">
                  <c:v>1.1201738257966931E-8</c:v>
                </c:pt>
                <c:pt idx="8">
                  <c:v>1.2371205600102198E-8</c:v>
                </c:pt>
                <c:pt idx="9">
                  <c:v>1.351349384874245E-8</c:v>
                </c:pt>
                <c:pt idx="10">
                  <c:v>1.4634968534301671E-8</c:v>
                </c:pt>
                <c:pt idx="11">
                  <c:v>1.574007916117324E-8</c:v>
                </c:pt>
                <c:pt idx="12">
                  <c:v>1.6832049191943328E-8</c:v>
                </c:pt>
                <c:pt idx="13">
                  <c:v>2.7367786903584293E-8</c:v>
                </c:pt>
                <c:pt idx="14">
                  <c:v>3.7612147505825825E-8</c:v>
                </c:pt>
                <c:pt idx="15">
                  <c:v>4.7753026291534658E-8</c:v>
                </c:pt>
                <c:pt idx="16">
                  <c:v>5.784487358444134E-8</c:v>
                </c:pt>
                <c:pt idx="17">
                  <c:v>6.7909552199966671E-8</c:v>
                </c:pt>
                <c:pt idx="18">
                  <c:v>7.795758564758147E-8</c:v>
                </c:pt>
                <c:pt idx="19">
                  <c:v>8.7994676202597632E-8</c:v>
                </c:pt>
                <c:pt idx="20">
                  <c:v>9.8024185382996179E-8</c:v>
                </c:pt>
                <c:pt idx="21">
                  <c:v>1.0804822441854378E-7</c:v>
                </c:pt>
                <c:pt idx="22">
                  <c:v>2.0816147001786855E-7</c:v>
                </c:pt>
                <c:pt idx="23">
                  <c:v>3.0820119467646456E-7</c:v>
                </c:pt>
                <c:pt idx="24">
                  <c:v>4.0822145362535761E-7</c:v>
                </c:pt>
                <c:pt idx="25">
                  <c:v>5.0823373953329782E-7</c:v>
                </c:pt>
                <c:pt idx="26">
                  <c:v>6.0824198539725951E-7</c:v>
                </c:pt>
                <c:pt idx="27">
                  <c:v>7.0824790264426477E-7</c:v>
                </c:pt>
                <c:pt idx="28">
                  <c:v>8.0825235564147904E-7</c:v>
                </c:pt>
                <c:pt idx="29">
                  <c:v>9.0825582805727141E-7</c:v>
                </c:pt>
                <c:pt idx="30">
                  <c:v>1.0082586116666696E-6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123776"/>
        <c:axId val="1008122688"/>
      </c:scatterChart>
      <c:scatterChart>
        <c:scatterStyle val="lineMarker"/>
        <c:varyColors val="0"/>
        <c:ser>
          <c:idx val="4"/>
          <c:order val="4"/>
          <c:tx>
            <c:strRef>
              <c:f>Лист1!$I$1</c:f>
              <c:strCache>
                <c:ptCount val="1"/>
                <c:pt idx="0">
                  <c:v>Total P-P noise (V)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Лист1!$D$2:$D$32</c:f>
              <c:numCache>
                <c:formatCode>General</c:formatCode>
                <c:ptCount val="31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2000</c:v>
                </c:pt>
                <c:pt idx="5">
                  <c:v>3000</c:v>
                </c:pt>
                <c:pt idx="6">
                  <c:v>4000</c:v>
                </c:pt>
                <c:pt idx="7">
                  <c:v>5000</c:v>
                </c:pt>
                <c:pt idx="8">
                  <c:v>6000</c:v>
                </c:pt>
                <c:pt idx="9">
                  <c:v>7000</c:v>
                </c:pt>
                <c:pt idx="10">
                  <c:v>8000</c:v>
                </c:pt>
                <c:pt idx="11">
                  <c:v>9000</c:v>
                </c:pt>
                <c:pt idx="12">
                  <c:v>10000</c:v>
                </c:pt>
                <c:pt idx="13">
                  <c:v>20000</c:v>
                </c:pt>
                <c:pt idx="14">
                  <c:v>30000</c:v>
                </c:pt>
                <c:pt idx="15">
                  <c:v>40000</c:v>
                </c:pt>
                <c:pt idx="16">
                  <c:v>50000</c:v>
                </c:pt>
                <c:pt idx="17">
                  <c:v>60000</c:v>
                </c:pt>
                <c:pt idx="18">
                  <c:v>70000</c:v>
                </c:pt>
                <c:pt idx="19">
                  <c:v>80000</c:v>
                </c:pt>
                <c:pt idx="20">
                  <c:v>90000</c:v>
                </c:pt>
                <c:pt idx="21">
                  <c:v>100000</c:v>
                </c:pt>
                <c:pt idx="22">
                  <c:v>200000</c:v>
                </c:pt>
                <c:pt idx="23">
                  <c:v>300000</c:v>
                </c:pt>
                <c:pt idx="24">
                  <c:v>400000</c:v>
                </c:pt>
                <c:pt idx="25">
                  <c:v>500000</c:v>
                </c:pt>
                <c:pt idx="26">
                  <c:v>600000</c:v>
                </c:pt>
                <c:pt idx="27">
                  <c:v>700000</c:v>
                </c:pt>
                <c:pt idx="28">
                  <c:v>800000</c:v>
                </c:pt>
                <c:pt idx="29">
                  <c:v>900000</c:v>
                </c:pt>
                <c:pt idx="30">
                  <c:v>1000000</c:v>
                </c:pt>
              </c:numCache>
            </c:numRef>
          </c:xVal>
          <c:yVal>
            <c:numRef>
              <c:f>Лист1!$I$2:$I$32</c:f>
              <c:numCache>
                <c:formatCode>0.0E+00</c:formatCode>
                <c:ptCount val="31"/>
                <c:pt idx="0">
                  <c:v>8.8435920381033681E-8</c:v>
                </c:pt>
                <c:pt idx="1">
                  <c:v>8.8439595026465825E-8</c:v>
                </c:pt>
                <c:pt idx="2">
                  <c:v>8.8476552421829814E-8</c:v>
                </c:pt>
                <c:pt idx="3">
                  <c:v>8.886712060446203E-8</c:v>
                </c:pt>
                <c:pt idx="4">
                  <c:v>8.9345410677079547E-8</c:v>
                </c:pt>
                <c:pt idx="5">
                  <c:v>8.9869637217382817E-8</c:v>
                </c:pt>
                <c:pt idx="6">
                  <c:v>9.0439001421466386E-8</c:v>
                </c:pt>
                <c:pt idx="7">
                  <c:v>9.1052656538071417E-8</c:v>
                </c:pt>
                <c:pt idx="8">
                  <c:v>9.1709713483185627E-8</c:v>
                </c:pt>
                <c:pt idx="9">
                  <c:v>9.2409246462115457E-8</c:v>
                </c:pt>
                <c:pt idx="10">
                  <c:v>9.315029852997788E-8</c:v>
                </c:pt>
                <c:pt idx="11">
                  <c:v>9.3931887028591092E-8</c:v>
                </c:pt>
                <c:pt idx="12">
                  <c:v>9.4753008845524267E-8</c:v>
                </c:pt>
                <c:pt idx="13">
                  <c:v>1.0491246603983722E-7</c:v>
                </c:pt>
                <c:pt idx="14">
                  <c:v>1.1792505406333293E-7</c:v>
                </c:pt>
                <c:pt idx="15">
                  <c:v>1.3295567389592667E-7</c:v>
                </c:pt>
                <c:pt idx="16">
                  <c:v>1.4939646604387934E-7</c:v>
                </c:pt>
                <c:pt idx="17">
                  <c:v>1.6683104300962692E-7</c:v>
                </c:pt>
                <c:pt idx="18">
                  <c:v>1.8497861972930815E-7</c:v>
                </c:pt>
                <c:pt idx="19">
                  <c:v>2.0364867444262928E-7</c:v>
                </c:pt>
                <c:pt idx="20">
                  <c:v>2.2270984587018146E-7</c:v>
                </c:pt>
                <c:pt idx="21">
                  <c:v>2.4206975914558185E-7</c:v>
                </c:pt>
                <c:pt idx="22">
                  <c:v>4.4327722335531737E-7</c:v>
                </c:pt>
                <c:pt idx="23">
                  <c:v>6.4923926652536953E-7</c:v>
                </c:pt>
                <c:pt idx="24">
                  <c:v>8.5653286781722499E-7</c:v>
                </c:pt>
                <c:pt idx="25">
                  <c:v>1.0643803277513163E-6</c:v>
                </c:pt>
                <c:pt idx="26">
                  <c:v>1.272510279155654E-6</c:v>
                </c:pt>
                <c:pt idx="27">
                  <c:v>1.4808036125731188E-6</c:v>
                </c:pt>
                <c:pt idx="28">
                  <c:v>1.6891998897295723E-6</c:v>
                </c:pt>
                <c:pt idx="29">
                  <c:v>1.8976651959487473E-6</c:v>
                </c:pt>
                <c:pt idx="30">
                  <c:v>2.1061790342627571E-6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629568"/>
        <c:axId val="1136013824"/>
      </c:scatterChart>
      <c:valAx>
        <c:axId val="10081237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Input</a:t>
                </a:r>
                <a:r>
                  <a:rPr lang="en-US" baseline="0"/>
                  <a:t> Impedance (R)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8122688"/>
        <c:crosses val="autoZero"/>
        <c:crossBetween val="midCat"/>
      </c:valAx>
      <c:valAx>
        <c:axId val="1008122688"/>
        <c:scaling>
          <c:logBase val="10"/>
          <c:orientation val="minMax"/>
          <c:max val="1.0000000000000004E-6"/>
          <c:min val="1.0000000000000006E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V/</a:t>
                </a:r>
                <a:r>
                  <a:rPr lang="en-US" sz="1000" b="0" i="0" u="none" strike="noStrike" baseline="0"/>
                  <a:t>√Hz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8123776"/>
        <c:crosses val="autoZero"/>
        <c:crossBetween val="midCat"/>
      </c:valAx>
      <c:valAx>
        <c:axId val="1136013824"/>
        <c:scaling>
          <c:logBase val="10"/>
          <c:orientation val="minMax"/>
          <c:max val="1.0000000000000004E-6"/>
          <c:min val="1.0000000000000006E-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Vp-p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E+00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5629568"/>
        <c:crosses val="max"/>
        <c:crossBetween val="midCat"/>
      </c:valAx>
      <c:valAx>
        <c:axId val="1135629568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6013824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212724</xdr:colOff>
      <xdr:row>0</xdr:row>
      <xdr:rowOff>282574</xdr:rowOff>
    </xdr:from>
    <xdr:to>
      <xdr:col>24</xdr:col>
      <xdr:colOff>190499</xdr:colOff>
      <xdr:row>31</xdr:row>
      <xdr:rowOff>177799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C32" sqref="C32"/>
    </sheetView>
  </sheetViews>
  <sheetFormatPr defaultRowHeight="14.5" x14ac:dyDescent="0.35"/>
  <cols>
    <col min="2" max="2" width="11.36328125" customWidth="1"/>
    <col min="4" max="4" width="7" customWidth="1"/>
    <col min="5" max="6" width="15.6328125" customWidth="1"/>
    <col min="7" max="7" width="15.1796875" customWidth="1"/>
    <col min="8" max="8" width="11.81640625" bestFit="1" customWidth="1"/>
  </cols>
  <sheetData>
    <row r="1" spans="1:9" ht="31" customHeight="1" x14ac:dyDescent="0.35">
      <c r="A1" t="s">
        <v>0</v>
      </c>
      <c r="B1" s="1">
        <v>1.3806490000000001E-23</v>
      </c>
      <c r="D1" s="2" t="s">
        <v>18</v>
      </c>
      <c r="E1" s="3" t="s">
        <v>2</v>
      </c>
      <c r="F1" s="3" t="s">
        <v>3</v>
      </c>
      <c r="G1" s="3" t="s">
        <v>9</v>
      </c>
      <c r="H1" s="3" t="s">
        <v>12</v>
      </c>
      <c r="I1" s="7" t="s">
        <v>17</v>
      </c>
    </row>
    <row r="2" spans="1:9" x14ac:dyDescent="0.35">
      <c r="A2" t="s">
        <v>1</v>
      </c>
      <c r="B2">
        <v>300</v>
      </c>
      <c r="C2" t="s">
        <v>4</v>
      </c>
      <c r="D2" s="2">
        <v>1</v>
      </c>
      <c r="E2" s="4">
        <f>SQRT(4*$B$1*$B$2*D2)</f>
        <v>1.2871591976131002E-10</v>
      </c>
      <c r="F2" s="4">
        <f>$B$4*SQRT($B$3)*D2</f>
        <v>9.9999999999999998E-13</v>
      </c>
      <c r="G2" s="4">
        <f>$B$5/SQRT($B$3)</f>
        <v>4.2000000000000004E-9</v>
      </c>
      <c r="H2" s="2">
        <f>SQRT(E2^2+F2^2+G2^2)</f>
        <v>4.201972011805886E-9</v>
      </c>
      <c r="I2" s="8">
        <f>SQRT((((H2/SQRT($B$7))*6.6)^2)+($B$6/SQRT($B$3))^2)</f>
        <v>8.8435920381033681E-8</v>
      </c>
    </row>
    <row r="3" spans="1:9" x14ac:dyDescent="0.35">
      <c r="A3" t="s">
        <v>5</v>
      </c>
      <c r="B3" s="5">
        <v>1</v>
      </c>
      <c r="C3" t="s">
        <v>6</v>
      </c>
      <c r="D3" s="2">
        <f>D2*10</f>
        <v>10</v>
      </c>
      <c r="E3" s="4">
        <f t="shared" ref="E3:E32" si="0">SQRT(4*$B$1*$B$2*D3)</f>
        <v>4.0703547756921629E-10</v>
      </c>
      <c r="F3" s="4">
        <f t="shared" ref="F3:F23" si="1">$B$4*SQRT($B$3)*D3</f>
        <v>9.9999999999999994E-12</v>
      </c>
      <c r="G3" s="4">
        <f t="shared" ref="G3:G32" si="2">$B$5/SQRT($B$3)</f>
        <v>4.2000000000000004E-9</v>
      </c>
      <c r="H3" s="2">
        <f t="shared" ref="H3:H23" si="3">SQRT(E3^2+F3^2+G3^2)</f>
        <v>4.2196893108379438E-9</v>
      </c>
      <c r="I3" s="8">
        <f t="shared" ref="I3:I32" si="4">SQRT((((H3/SQRT($B$7))*6.6)^2)+($B$6/SQRT($B$3))^2)</f>
        <v>8.8439595026465825E-8</v>
      </c>
    </row>
    <row r="4" spans="1:9" x14ac:dyDescent="0.35">
      <c r="A4" t="s">
        <v>7</v>
      </c>
      <c r="B4" s="1">
        <v>9.9999999999999998E-13</v>
      </c>
      <c r="C4" t="s">
        <v>8</v>
      </c>
      <c r="D4" s="2">
        <f>D3*10</f>
        <v>100</v>
      </c>
      <c r="E4" s="4">
        <f t="shared" si="0"/>
        <v>1.2871591976131003E-9</v>
      </c>
      <c r="F4" s="4">
        <f t="shared" si="1"/>
        <v>1E-10</v>
      </c>
      <c r="G4" s="4">
        <f t="shared" si="2"/>
        <v>4.2000000000000004E-9</v>
      </c>
      <c r="H4" s="2">
        <f t="shared" si="3"/>
        <v>4.3939479742026995E-9</v>
      </c>
      <c r="I4" s="8">
        <f t="shared" si="4"/>
        <v>8.8476552421829814E-8</v>
      </c>
    </row>
    <row r="5" spans="1:9" x14ac:dyDescent="0.35">
      <c r="A5" t="s">
        <v>10</v>
      </c>
      <c r="B5" s="1">
        <v>4.2000000000000004E-9</v>
      </c>
      <c r="C5" t="s">
        <v>11</v>
      </c>
      <c r="D5" s="2">
        <f>D4*10</f>
        <v>1000</v>
      </c>
      <c r="E5" s="4">
        <f t="shared" si="0"/>
        <v>4.0703547756921628E-9</v>
      </c>
      <c r="F5" s="4">
        <f t="shared" si="1"/>
        <v>1.0000000000000001E-9</v>
      </c>
      <c r="G5" s="4">
        <f t="shared" si="2"/>
        <v>4.2000000000000004E-9</v>
      </c>
      <c r="H5" s="2">
        <f t="shared" si="3"/>
        <v>5.9336150869432031E-9</v>
      </c>
      <c r="I5" s="8">
        <f t="shared" si="4"/>
        <v>8.886712060446203E-8</v>
      </c>
    </row>
    <row r="6" spans="1:9" x14ac:dyDescent="0.35">
      <c r="A6" t="s">
        <v>14</v>
      </c>
      <c r="B6" s="6">
        <v>8.7999999999999994E-8</v>
      </c>
      <c r="C6" t="s">
        <v>15</v>
      </c>
      <c r="D6" s="2">
        <f>D5+1000</f>
        <v>2000</v>
      </c>
      <c r="E6" s="4">
        <f t="shared" si="0"/>
        <v>5.7563509274539539E-9</v>
      </c>
      <c r="F6" s="4">
        <f t="shared" si="1"/>
        <v>2.0000000000000001E-9</v>
      </c>
      <c r="G6" s="4">
        <f t="shared" si="2"/>
        <v>4.2000000000000004E-9</v>
      </c>
      <c r="H6" s="2">
        <f t="shared" si="3"/>
        <v>7.4010523576042885E-9</v>
      </c>
      <c r="I6" s="8">
        <f t="shared" si="4"/>
        <v>8.9345410677079547E-8</v>
      </c>
    </row>
    <row r="7" spans="1:9" x14ac:dyDescent="0.35">
      <c r="A7" t="s">
        <v>16</v>
      </c>
      <c r="B7" s="5">
        <v>10</v>
      </c>
      <c r="C7" t="s">
        <v>13</v>
      </c>
      <c r="D7" s="2">
        <f>D6+1000</f>
        <v>3000</v>
      </c>
      <c r="E7" s="4">
        <f t="shared" si="0"/>
        <v>7.0500612763294475E-9</v>
      </c>
      <c r="F7" s="4">
        <f t="shared" si="1"/>
        <v>3E-9</v>
      </c>
      <c r="G7" s="4">
        <f t="shared" si="2"/>
        <v>4.2000000000000004E-9</v>
      </c>
      <c r="H7" s="2">
        <f t="shared" si="3"/>
        <v>8.7374689699019826E-9</v>
      </c>
      <c r="I7" s="8">
        <f t="shared" si="4"/>
        <v>8.9869637217382817E-8</v>
      </c>
    </row>
    <row r="8" spans="1:9" x14ac:dyDescent="0.35">
      <c r="B8" s="1"/>
      <c r="D8" s="2">
        <f>D7+1000</f>
        <v>4000</v>
      </c>
      <c r="E8" s="4">
        <f t="shared" si="0"/>
        <v>8.1407095513843256E-9</v>
      </c>
      <c r="F8" s="4">
        <f t="shared" si="1"/>
        <v>4.0000000000000002E-9</v>
      </c>
      <c r="G8" s="4">
        <f t="shared" si="2"/>
        <v>4.2000000000000004E-9</v>
      </c>
      <c r="H8" s="2">
        <f t="shared" si="3"/>
        <v>9.9955566128155158E-9</v>
      </c>
      <c r="I8" s="8">
        <f t="shared" si="4"/>
        <v>9.0439001421466386E-8</v>
      </c>
    </row>
    <row r="9" spans="1:9" x14ac:dyDescent="0.35">
      <c r="B9" s="1"/>
      <c r="D9" s="2">
        <f>D8+1000</f>
        <v>5000</v>
      </c>
      <c r="E9" s="4">
        <f t="shared" si="0"/>
        <v>9.1015899709885849E-9</v>
      </c>
      <c r="F9" s="4">
        <f t="shared" si="1"/>
        <v>5.0000000000000001E-9</v>
      </c>
      <c r="G9" s="4">
        <f t="shared" si="2"/>
        <v>4.2000000000000004E-9</v>
      </c>
      <c r="H9" s="2">
        <f t="shared" si="3"/>
        <v>1.1201738257966931E-8</v>
      </c>
      <c r="I9" s="8">
        <f t="shared" si="4"/>
        <v>9.1052656538071417E-8</v>
      </c>
    </row>
    <row r="10" spans="1:9" x14ac:dyDescent="0.35">
      <c r="D10" s="2">
        <f>D9+1000</f>
        <v>6000</v>
      </c>
      <c r="E10" s="4">
        <f t="shared" si="0"/>
        <v>9.9702922725464775E-9</v>
      </c>
      <c r="F10" s="4">
        <f t="shared" si="1"/>
        <v>6E-9</v>
      </c>
      <c r="G10" s="4">
        <f t="shared" si="2"/>
        <v>4.2000000000000004E-9</v>
      </c>
      <c r="H10" s="2">
        <f t="shared" si="3"/>
        <v>1.2371205600102198E-8</v>
      </c>
      <c r="I10" s="8">
        <f t="shared" si="4"/>
        <v>9.1709713483185627E-8</v>
      </c>
    </row>
    <row r="11" spans="1:9" x14ac:dyDescent="0.35">
      <c r="D11" s="2">
        <f>D10+1000</f>
        <v>7000</v>
      </c>
      <c r="E11" s="4">
        <f t="shared" si="0"/>
        <v>1.0769146484285559E-8</v>
      </c>
      <c r="F11" s="4">
        <f t="shared" si="1"/>
        <v>6.9999999999999998E-9</v>
      </c>
      <c r="G11" s="4">
        <f t="shared" si="2"/>
        <v>4.2000000000000004E-9</v>
      </c>
      <c r="H11" s="2">
        <f t="shared" si="3"/>
        <v>1.351349384874245E-8</v>
      </c>
      <c r="I11" s="8">
        <f t="shared" si="4"/>
        <v>9.2409246462115457E-8</v>
      </c>
    </row>
    <row r="12" spans="1:9" x14ac:dyDescent="0.35">
      <c r="D12" s="2">
        <f>D11+1000</f>
        <v>8000</v>
      </c>
      <c r="E12" s="4">
        <f t="shared" si="0"/>
        <v>1.1512701854907908E-8</v>
      </c>
      <c r="F12" s="4">
        <f t="shared" si="1"/>
        <v>8.0000000000000005E-9</v>
      </c>
      <c r="G12" s="4">
        <f t="shared" si="2"/>
        <v>4.2000000000000004E-9</v>
      </c>
      <c r="H12" s="2">
        <f t="shared" si="3"/>
        <v>1.4634968534301671E-8</v>
      </c>
      <c r="I12" s="8">
        <f t="shared" si="4"/>
        <v>9.315029852997788E-8</v>
      </c>
    </row>
    <row r="13" spans="1:9" x14ac:dyDescent="0.35">
      <c r="D13" s="2">
        <f>D12+1000</f>
        <v>9000</v>
      </c>
      <c r="E13" s="4">
        <f t="shared" si="0"/>
        <v>1.221106432707649E-8</v>
      </c>
      <c r="F13" s="4">
        <f t="shared" si="1"/>
        <v>8.9999999999999995E-9</v>
      </c>
      <c r="G13" s="4">
        <f t="shared" si="2"/>
        <v>4.2000000000000004E-9</v>
      </c>
      <c r="H13" s="2">
        <f t="shared" si="3"/>
        <v>1.574007916117324E-8</v>
      </c>
      <c r="I13" s="8">
        <f t="shared" si="4"/>
        <v>9.3931887028591092E-8</v>
      </c>
    </row>
    <row r="14" spans="1:9" x14ac:dyDescent="0.35">
      <c r="D14" s="2">
        <f>D13+1000</f>
        <v>10000</v>
      </c>
      <c r="E14" s="4">
        <f t="shared" si="0"/>
        <v>1.2871591976131002E-8</v>
      </c>
      <c r="F14" s="4">
        <f t="shared" si="1"/>
        <v>1E-8</v>
      </c>
      <c r="G14" s="4">
        <f t="shared" si="2"/>
        <v>4.2000000000000004E-9</v>
      </c>
      <c r="H14" s="2">
        <f t="shared" si="3"/>
        <v>1.6832049191943328E-8</v>
      </c>
      <c r="I14" s="8">
        <f t="shared" si="4"/>
        <v>9.4753008845524267E-8</v>
      </c>
    </row>
    <row r="15" spans="1:9" x14ac:dyDescent="0.35">
      <c r="D15" s="2">
        <f>D14+10000</f>
        <v>20000</v>
      </c>
      <c r="E15" s="4">
        <f t="shared" si="0"/>
        <v>1.820317994197717E-8</v>
      </c>
      <c r="F15" s="4">
        <f t="shared" si="1"/>
        <v>2E-8</v>
      </c>
      <c r="G15" s="4">
        <f t="shared" si="2"/>
        <v>4.2000000000000004E-9</v>
      </c>
      <c r="H15" s="2">
        <f t="shared" si="3"/>
        <v>2.7367786903584293E-8</v>
      </c>
      <c r="I15" s="8">
        <f t="shared" si="4"/>
        <v>1.0491246603983722E-7</v>
      </c>
    </row>
    <row r="16" spans="1:9" x14ac:dyDescent="0.35">
      <c r="D16" s="2">
        <f>D15+10000</f>
        <v>30000</v>
      </c>
      <c r="E16" s="4">
        <f t="shared" si="0"/>
        <v>2.2294251276954785E-8</v>
      </c>
      <c r="F16" s="4">
        <f t="shared" si="1"/>
        <v>2.9999999999999997E-8</v>
      </c>
      <c r="G16" s="4">
        <f t="shared" si="2"/>
        <v>4.2000000000000004E-9</v>
      </c>
      <c r="H16" s="2">
        <f t="shared" si="3"/>
        <v>3.7612147505825825E-8</v>
      </c>
      <c r="I16" s="8">
        <f t="shared" si="4"/>
        <v>1.1792505406333293E-7</v>
      </c>
    </row>
    <row r="17" spans="4:9" x14ac:dyDescent="0.35">
      <c r="D17" s="2">
        <f>D16+10000</f>
        <v>40000</v>
      </c>
      <c r="E17" s="4">
        <f t="shared" si="0"/>
        <v>2.5743183952262004E-8</v>
      </c>
      <c r="F17" s="4">
        <f t="shared" si="1"/>
        <v>4.0000000000000001E-8</v>
      </c>
      <c r="G17" s="4">
        <f t="shared" si="2"/>
        <v>4.2000000000000004E-9</v>
      </c>
      <c r="H17" s="2">
        <f t="shared" si="3"/>
        <v>4.7753026291534658E-8</v>
      </c>
      <c r="I17" s="8">
        <f t="shared" si="4"/>
        <v>1.3295567389592667E-7</v>
      </c>
    </row>
    <row r="18" spans="4:9" x14ac:dyDescent="0.35">
      <c r="D18" s="2">
        <f>D17+10000</f>
        <v>50000</v>
      </c>
      <c r="E18" s="4">
        <f t="shared" si="0"/>
        <v>2.8781754637269771E-8</v>
      </c>
      <c r="F18" s="4">
        <f t="shared" si="1"/>
        <v>4.9999999999999998E-8</v>
      </c>
      <c r="G18" s="4">
        <f t="shared" si="2"/>
        <v>4.2000000000000004E-9</v>
      </c>
      <c r="H18" s="2">
        <f t="shared" si="3"/>
        <v>5.784487358444134E-8</v>
      </c>
      <c r="I18" s="8">
        <f t="shared" si="4"/>
        <v>1.4939646604387934E-7</v>
      </c>
    </row>
    <row r="19" spans="4:9" x14ac:dyDescent="0.35">
      <c r="D19" s="2">
        <f>D18+10000</f>
        <v>60000</v>
      </c>
      <c r="E19" s="4">
        <f t="shared" si="0"/>
        <v>3.1528832518823148E-8</v>
      </c>
      <c r="F19" s="4">
        <f t="shared" si="1"/>
        <v>5.9999999999999995E-8</v>
      </c>
      <c r="G19" s="4">
        <f t="shared" si="2"/>
        <v>4.2000000000000004E-9</v>
      </c>
      <c r="H19" s="2">
        <f t="shared" si="3"/>
        <v>6.7909552199966671E-8</v>
      </c>
      <c r="I19" s="8">
        <f t="shared" si="4"/>
        <v>1.6683104300962692E-7</v>
      </c>
    </row>
    <row r="20" spans="4:9" x14ac:dyDescent="0.35">
      <c r="D20" s="2">
        <f>D19+10000</f>
        <v>70000</v>
      </c>
      <c r="E20" s="4">
        <f t="shared" si="0"/>
        <v>3.4055031346337064E-8</v>
      </c>
      <c r="F20" s="4">
        <f t="shared" si="1"/>
        <v>7.0000000000000005E-8</v>
      </c>
      <c r="G20" s="4">
        <f t="shared" si="2"/>
        <v>4.2000000000000004E-9</v>
      </c>
      <c r="H20" s="2">
        <f t="shared" si="3"/>
        <v>7.795758564758147E-8</v>
      </c>
      <c r="I20" s="8">
        <f t="shared" si="4"/>
        <v>1.8497861972930815E-7</v>
      </c>
    </row>
    <row r="21" spans="4:9" x14ac:dyDescent="0.35">
      <c r="D21" s="2">
        <f>D20+10000</f>
        <v>80000</v>
      </c>
      <c r="E21" s="4">
        <f t="shared" si="0"/>
        <v>3.640635988395434E-8</v>
      </c>
      <c r="F21" s="4">
        <f t="shared" si="1"/>
        <v>8.0000000000000002E-8</v>
      </c>
      <c r="G21" s="4">
        <f t="shared" si="2"/>
        <v>4.2000000000000004E-9</v>
      </c>
      <c r="H21" s="2">
        <f t="shared" si="3"/>
        <v>8.7994676202597632E-8</v>
      </c>
      <c r="I21" s="8">
        <f t="shared" si="4"/>
        <v>2.0364867444262928E-7</v>
      </c>
    </row>
    <row r="22" spans="4:9" x14ac:dyDescent="0.35">
      <c r="D22" s="2">
        <f>D21+10000</f>
        <v>90000</v>
      </c>
      <c r="E22" s="4">
        <f t="shared" si="0"/>
        <v>3.8614775928393006E-8</v>
      </c>
      <c r="F22" s="4">
        <f t="shared" si="1"/>
        <v>8.9999999999999999E-8</v>
      </c>
      <c r="G22" s="4">
        <f t="shared" si="2"/>
        <v>4.2000000000000004E-9</v>
      </c>
      <c r="H22" s="2">
        <f t="shared" si="3"/>
        <v>9.8024185382996179E-8</v>
      </c>
      <c r="I22" s="8">
        <f t="shared" si="4"/>
        <v>2.2270984587018146E-7</v>
      </c>
    </row>
    <row r="23" spans="4:9" x14ac:dyDescent="0.35">
      <c r="D23" s="2">
        <f>D22+10000</f>
        <v>100000</v>
      </c>
      <c r="E23" s="4">
        <f t="shared" si="0"/>
        <v>4.0703547756921635E-8</v>
      </c>
      <c r="F23" s="4">
        <f t="shared" si="1"/>
        <v>9.9999999999999995E-8</v>
      </c>
      <c r="G23" s="4">
        <f t="shared" si="2"/>
        <v>4.2000000000000004E-9</v>
      </c>
      <c r="H23" s="2">
        <f t="shared" si="3"/>
        <v>1.0804822441854378E-7</v>
      </c>
      <c r="I23" s="8">
        <f t="shared" si="4"/>
        <v>2.4206975914558185E-7</v>
      </c>
    </row>
    <row r="24" spans="4:9" x14ac:dyDescent="0.35">
      <c r="D24" s="9">
        <f>D23+100000</f>
        <v>200000</v>
      </c>
      <c r="E24" s="4">
        <f t="shared" si="0"/>
        <v>5.7563509274539542E-8</v>
      </c>
      <c r="F24" s="4">
        <f t="shared" ref="F24:F32" si="5">$B$4*SQRT($B$3)*D24</f>
        <v>1.9999999999999999E-7</v>
      </c>
      <c r="G24" s="4">
        <f t="shared" si="2"/>
        <v>4.2000000000000004E-9</v>
      </c>
      <c r="H24" s="2">
        <f t="shared" ref="H24:H32" si="6">SQRT(E24^2+F24^2+G24^2)</f>
        <v>2.0816147001786855E-7</v>
      </c>
      <c r="I24" s="8">
        <f t="shared" si="4"/>
        <v>4.4327722335531737E-7</v>
      </c>
    </row>
    <row r="25" spans="4:9" x14ac:dyDescent="0.35">
      <c r="D25" s="9">
        <f>D24+100000</f>
        <v>300000</v>
      </c>
      <c r="E25" s="4">
        <f t="shared" si="0"/>
        <v>7.0500612763294475E-8</v>
      </c>
      <c r="F25" s="4">
        <f t="shared" si="5"/>
        <v>2.9999999999999999E-7</v>
      </c>
      <c r="G25" s="4">
        <f t="shared" si="2"/>
        <v>4.2000000000000004E-9</v>
      </c>
      <c r="H25" s="2">
        <f t="shared" si="6"/>
        <v>3.0820119467646456E-7</v>
      </c>
      <c r="I25" s="8">
        <f t="shared" si="4"/>
        <v>6.4923926652536953E-7</v>
      </c>
    </row>
    <row r="26" spans="4:9" x14ac:dyDescent="0.35">
      <c r="D26" s="9">
        <f>D25+100000</f>
        <v>400000</v>
      </c>
      <c r="E26" s="4">
        <f t="shared" si="0"/>
        <v>8.1407095513843269E-8</v>
      </c>
      <c r="F26" s="4">
        <f t="shared" si="5"/>
        <v>3.9999999999999998E-7</v>
      </c>
      <c r="G26" s="4">
        <f t="shared" si="2"/>
        <v>4.2000000000000004E-9</v>
      </c>
      <c r="H26" s="2">
        <f t="shared" si="6"/>
        <v>4.0822145362535761E-7</v>
      </c>
      <c r="I26" s="8">
        <f t="shared" si="4"/>
        <v>8.5653286781722499E-7</v>
      </c>
    </row>
    <row r="27" spans="4:9" x14ac:dyDescent="0.35">
      <c r="D27" s="9">
        <f>D26+100000</f>
        <v>500000</v>
      </c>
      <c r="E27" s="4">
        <f t="shared" si="0"/>
        <v>9.1015899709885849E-8</v>
      </c>
      <c r="F27" s="4">
        <f t="shared" si="5"/>
        <v>4.9999999999999998E-7</v>
      </c>
      <c r="G27" s="4">
        <f t="shared" si="2"/>
        <v>4.2000000000000004E-9</v>
      </c>
      <c r="H27" s="2">
        <f t="shared" si="6"/>
        <v>5.0823373953329782E-7</v>
      </c>
      <c r="I27" s="8">
        <f t="shared" si="4"/>
        <v>1.0643803277513163E-6</v>
      </c>
    </row>
    <row r="28" spans="4:9" x14ac:dyDescent="0.35">
      <c r="D28" s="9">
        <f>D27+100000</f>
        <v>600000</v>
      </c>
      <c r="E28" s="4">
        <f t="shared" si="0"/>
        <v>9.9702922725464778E-8</v>
      </c>
      <c r="F28" s="4">
        <f t="shared" si="5"/>
        <v>5.9999999999999997E-7</v>
      </c>
      <c r="G28" s="4">
        <f t="shared" si="2"/>
        <v>4.2000000000000004E-9</v>
      </c>
      <c r="H28" s="2">
        <f t="shared" si="6"/>
        <v>6.0824198539725951E-7</v>
      </c>
      <c r="I28" s="8">
        <f t="shared" si="4"/>
        <v>1.272510279155654E-6</v>
      </c>
    </row>
    <row r="29" spans="4:9" x14ac:dyDescent="0.35">
      <c r="D29" s="9">
        <f>D28+100000</f>
        <v>700000</v>
      </c>
      <c r="E29" s="4">
        <f t="shared" si="0"/>
        <v>1.0769146484285559E-7</v>
      </c>
      <c r="F29" s="4">
        <f t="shared" si="5"/>
        <v>6.9999999999999997E-7</v>
      </c>
      <c r="G29" s="4">
        <f t="shared" si="2"/>
        <v>4.2000000000000004E-9</v>
      </c>
      <c r="H29" s="2">
        <f t="shared" si="6"/>
        <v>7.0824790264426477E-7</v>
      </c>
      <c r="I29" s="8">
        <f t="shared" si="4"/>
        <v>1.4808036125731188E-6</v>
      </c>
    </row>
    <row r="30" spans="4:9" x14ac:dyDescent="0.35">
      <c r="D30" s="9">
        <f>D29+100000</f>
        <v>800000</v>
      </c>
      <c r="E30" s="4">
        <f t="shared" si="0"/>
        <v>1.1512701854907908E-7</v>
      </c>
      <c r="F30" s="4">
        <f t="shared" si="5"/>
        <v>7.9999999999999996E-7</v>
      </c>
      <c r="G30" s="4">
        <f t="shared" si="2"/>
        <v>4.2000000000000004E-9</v>
      </c>
      <c r="H30" s="2">
        <f t="shared" si="6"/>
        <v>8.0825235564147904E-7</v>
      </c>
      <c r="I30" s="8">
        <f t="shared" si="4"/>
        <v>1.6891998897295723E-6</v>
      </c>
    </row>
    <row r="31" spans="4:9" x14ac:dyDescent="0.35">
      <c r="D31" s="9">
        <f>D30+100000</f>
        <v>900000</v>
      </c>
      <c r="E31" s="4">
        <f t="shared" si="0"/>
        <v>1.2211064327076491E-7</v>
      </c>
      <c r="F31" s="4">
        <f t="shared" si="5"/>
        <v>8.9999999999999996E-7</v>
      </c>
      <c r="G31" s="4">
        <f t="shared" si="2"/>
        <v>4.2000000000000004E-9</v>
      </c>
      <c r="H31" s="2">
        <f t="shared" si="6"/>
        <v>9.0825582805727141E-7</v>
      </c>
      <c r="I31" s="8">
        <f t="shared" si="4"/>
        <v>1.8976651959487473E-6</v>
      </c>
    </row>
    <row r="32" spans="4:9" x14ac:dyDescent="0.35">
      <c r="D32" s="9">
        <f>D31+100000</f>
        <v>1000000</v>
      </c>
      <c r="E32" s="4">
        <f t="shared" si="0"/>
        <v>1.2871591976131003E-7</v>
      </c>
      <c r="F32" s="4">
        <f t="shared" si="5"/>
        <v>9.9999999999999995E-7</v>
      </c>
      <c r="G32" s="4">
        <f t="shared" si="2"/>
        <v>4.2000000000000004E-9</v>
      </c>
      <c r="H32" s="2">
        <f t="shared" si="6"/>
        <v>1.0082586116666696E-6</v>
      </c>
      <c r="I32" s="8">
        <f t="shared" si="4"/>
        <v>2.1061790342627571E-6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2022-11-14T00:57:23Z</dcterms:created>
  <dcterms:modified xsi:type="dcterms:W3CDTF">2022-11-14T04:18:52Z</dcterms:modified>
</cp:coreProperties>
</file>